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imulador" sheetId="1" state="visible" r:id="rId1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2">
    <numFmt numFmtId="164" formatCode="R$ #,##0.00"/>
    <numFmt numFmtId="165" formatCode="#,##0.0"/>
  </numFmts>
  <fonts count="8">
    <font>
      <name val="Calibri"/>
      <family val="2"/>
      <color theme="1"/>
      <sz val="11"/>
      <scheme val="minor"/>
    </font>
    <font>
      <b val="1"/>
      <color rgb="00FFFFFF"/>
      <sz val="18"/>
    </font>
    <font>
      <color rgb="00FFFFFF"/>
      <sz val="11"/>
    </font>
    <font>
      <b val="1"/>
      <color rgb="00102B11"/>
      <sz val="13"/>
    </font>
    <font>
      <b val="1"/>
      <color rgb="00102B11"/>
    </font>
    <font>
      <i val="1"/>
      <color rgb="00666666"/>
    </font>
    <font>
      <b val="1"/>
      <color rgb="00FFFFFF"/>
      <sz val="13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102B11"/>
      </patternFill>
    </fill>
    <fill>
      <patternFill patternType="solid">
        <fgColor rgb="00F3F8EF"/>
      </patternFill>
    </fill>
    <fill>
      <patternFill patternType="solid">
        <fgColor rgb="00FFF2CC"/>
      </patternFill>
    </fill>
    <fill>
      <patternFill patternType="solid">
        <fgColor rgb="00FFFFFF"/>
      </patternFill>
    </fill>
    <fill>
      <patternFill patternType="solid">
        <fgColor rgb="002F8D2D"/>
      </patternFill>
    </fill>
  </fills>
  <borders count="11">
    <border>
      <left/>
      <right/>
      <top/>
      <bottom/>
      <diagonal/>
    </border>
    <border>
      <left style="thin">
        <color rgb="00C9D9C1"/>
      </left>
      <right style="thin">
        <color rgb="00C9D9C1"/>
      </right>
      <top style="thin">
        <color rgb="00C9D9C1"/>
      </top>
      <bottom style="thin">
        <color rgb="00C9D9C1"/>
      </bottom>
    </border>
    <border>
      <left/>
      <right/>
      <top style="thin">
        <color rgb="00C9D9C1"/>
      </top>
      <bottom/>
      <diagonal/>
    </border>
    <border>
      <left style="thin">
        <color rgb="00C9D9C1"/>
      </left>
      <right/>
      <top/>
      <bottom/>
      <diagonal/>
    </border>
    <border>
      <left/>
      <right style="thin">
        <color rgb="00C9D9C1"/>
      </right>
      <top style="thin">
        <color rgb="00C9D9C1"/>
      </top>
      <bottom/>
      <diagonal/>
    </border>
    <border>
      <left/>
      <right style="thin">
        <color rgb="00C9D9C1"/>
      </right>
      <top/>
      <bottom/>
      <diagonal/>
    </border>
    <border>
      <left style="thin">
        <color rgb="00C9D9C1"/>
      </left>
      <right/>
      <top/>
      <bottom style="thin">
        <color rgb="00C9D9C1"/>
      </bottom>
      <diagonal/>
    </border>
    <border>
      <left/>
      <right/>
      <top/>
      <bottom style="thin">
        <color rgb="00C9D9C1"/>
      </bottom>
      <diagonal/>
    </border>
    <border>
      <left/>
      <right style="thin">
        <color rgb="00C9D9C1"/>
      </right>
      <top/>
      <bottom style="thin">
        <color rgb="00C9D9C1"/>
      </bottom>
      <diagonal/>
    </border>
    <border>
      <left/>
      <right/>
      <top style="thin">
        <color rgb="00C9D9C1"/>
      </top>
      <bottom style="thin">
        <color rgb="00C9D9C1"/>
      </bottom>
      <diagonal/>
    </border>
    <border>
      <left/>
      <right style="thin">
        <color rgb="00C9D9C1"/>
      </right>
      <top style="thin">
        <color rgb="00C9D9C1"/>
      </top>
      <bottom style="thin">
        <color rgb="00C9D9C1"/>
      </bottom>
      <diagonal/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0" fillId="0" borderId="0" applyAlignment="1" pivotButton="0" quotePrefix="0" xfId="0">
      <alignment vertical="center"/>
    </xf>
    <xf numFmtId="0" fontId="1" fillId="2" borderId="0" applyAlignment="1" pivotButton="0" quotePrefix="0" xfId="0">
      <alignment vertical="center"/>
    </xf>
    <xf numFmtId="0" fontId="2" fillId="2" borderId="0" applyAlignment="1" pivotButton="0" quotePrefix="0" xfId="0">
      <alignment vertical="center"/>
    </xf>
    <xf numFmtId="0" fontId="3" fillId="3" borderId="0" applyAlignment="1" pivotButton="0" quotePrefix="0" xfId="0">
      <alignment vertical="center"/>
    </xf>
    <xf numFmtId="0" fontId="4" fillId="3" borderId="1" applyAlignment="1" pivotButton="0" quotePrefix="0" xfId="0">
      <alignment vertical="center"/>
    </xf>
    <xf numFmtId="0" fontId="0" fillId="4" borderId="1" applyAlignment="1" pivotButton="0" quotePrefix="0" xfId="0">
      <alignment vertical="center"/>
    </xf>
    <xf numFmtId="164" fontId="0" fillId="5" borderId="1" applyAlignment="1" pivotButton="0" quotePrefix="0" xfId="0">
      <alignment vertical="center"/>
    </xf>
    <xf numFmtId="165" fontId="0" fillId="4" borderId="1" applyAlignment="1" pivotButton="0" quotePrefix="0" xfId="0">
      <alignment vertical="center"/>
    </xf>
    <xf numFmtId="1" fontId="0" fillId="4" borderId="1" applyAlignment="1" pivotButton="0" quotePrefix="0" xfId="0">
      <alignment vertical="center"/>
    </xf>
    <xf numFmtId="164" fontId="0" fillId="4" borderId="1" applyAlignment="1" pivotButton="0" quotePrefix="0" xfId="0">
      <alignment vertical="center"/>
    </xf>
    <xf numFmtId="0" fontId="5" fillId="0" borderId="0" applyAlignment="1" pivotButton="0" quotePrefix="0" xfId="0">
      <alignment vertical="center"/>
    </xf>
    <xf numFmtId="165" fontId="0" fillId="5" borderId="1" applyAlignment="1" pivotButton="0" quotePrefix="0" xfId="0">
      <alignment vertical="center"/>
    </xf>
    <xf numFmtId="9" fontId="0" fillId="4" borderId="1" applyAlignment="1" pivotButton="0" quotePrefix="0" xfId="0">
      <alignment vertical="center"/>
    </xf>
    <xf numFmtId="0" fontId="6" fillId="6" borderId="0" applyAlignment="1" pivotButton="0" quotePrefix="0" xfId="0">
      <alignment vertical="center"/>
    </xf>
    <xf numFmtId="0" fontId="0" fillId="3" borderId="1" applyAlignment="1" pivotButton="0" quotePrefix="0" xfId="0">
      <alignment vertical="center" wrapText="1"/>
    </xf>
    <xf numFmtId="0" fontId="3" fillId="0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0" fontId="7" fillId="6" borderId="1" applyAlignment="1" pivotButton="0" quotePrefix="0" xfId="0">
      <alignment vertical="center"/>
    </xf>
    <xf numFmtId="0" fontId="0" fillId="5" borderId="1" applyAlignment="1" pivotButton="0" quotePrefix="0" xfId="0">
      <alignment vertical="center"/>
    </xf>
    <xf numFmtId="9" fontId="0" fillId="5" borderId="1" applyAlignment="1" pivotButton="0" quotePrefix="0" xfId="0">
      <alignment vertical="center"/>
    </xf>
    <xf numFmtId="0" fontId="6" fillId="2" borderId="0" applyAlignment="1" pivotButton="0" quotePrefix="0" xfId="0">
      <alignment vertical="center"/>
    </xf>
    <xf numFmtId="165" fontId="0" fillId="3" borderId="1" applyAlignment="1" pivotButton="0" quotePrefix="0" xfId="0">
      <alignment vertical="center"/>
    </xf>
    <xf numFmtId="0" fontId="0" fillId="3" borderId="1" applyAlignment="1" pivotButton="0" quotePrefix="0" xfId="0">
      <alignment vertical="center"/>
    </xf>
    <xf numFmtId="164" fontId="0" fillId="3" borderId="1" applyAlignment="1" pivotButton="0" quotePrefix="0" xfId="0">
      <alignment vertical="center"/>
    </xf>
    <xf numFmtId="0" fontId="0" fillId="0" borderId="2" pivotButton="0" quotePrefix="0" xfId="0"/>
    <xf numFmtId="0" fontId="0" fillId="0" borderId="4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3" pivotButton="0" quotePrefix="0" xfId="0"/>
    <xf numFmtId="0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Custo por diária, dias informados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'Simulador'!H40</f>
            </strRef>
          </tx>
          <spPr>
            <a:ln>
              <a:prstDash val="solid"/>
            </a:ln>
          </spPr>
          <cat>
            <numRef>
              <f>'Simulador'!$B$41:$B$43</f>
            </numRef>
          </cat>
          <val>
            <numRef>
              <f>'Simulador'!$H$41:$H$43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R$/dia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Veículo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45</row>
      <rowOff>0</rowOff>
    </from>
    <ext cx="432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55"/>
  <sheetViews>
    <sheetView showGridLines="0" workbookViewId="0">
      <pane xSplit="1" ySplit="28" topLeftCell="B29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" customWidth="1" min="1" max="1"/>
    <col width="24" customWidth="1" min="2" max="2"/>
    <col width="16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>
      <c r="A2" s="1" t="n"/>
      <c r="B2" s="2" t="inlineStr">
        <is>
          <t>Simulador de KM excedente x diária km livre</t>
        </is>
      </c>
    </row>
    <row r="3">
      <c r="A3" s="1" t="n"/>
      <c r="B3" s="3" t="inlineStr">
        <is>
          <t>Edite os campos amarelos para testar qualquer distância, quantidade de dias e valor de km excedente.</t>
        </is>
      </c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</row>
    <row r="5">
      <c r="A5" s="1" t="n"/>
      <c r="B5" s="4" t="inlineStr">
        <is>
          <t>Entradas editáveis</t>
        </is>
      </c>
      <c r="F5" s="4" t="inlineStr">
        <is>
          <t>Resultado da simulação</t>
        </is>
      </c>
    </row>
    <row r="6">
      <c r="A6" s="1" t="n"/>
      <c r="B6" s="5" t="inlineStr">
        <is>
          <t>Veículo base</t>
        </is>
      </c>
      <c r="C6" s="6" t="inlineStr">
        <is>
          <t>Toro</t>
        </is>
      </c>
      <c r="D6" s="1" t="n"/>
      <c r="E6" s="1" t="n"/>
      <c r="F6" s="5" t="inlineStr">
        <is>
          <t>Valor final do KM excedente</t>
        </is>
      </c>
      <c r="G6" s="7">
        <f>C9*(1+C10)</f>
        <v/>
      </c>
      <c r="H6" s="1" t="n"/>
      <c r="I6" s="1" t="n"/>
      <c r="J6" s="1" t="n"/>
    </row>
    <row r="7">
      <c r="A7" s="1" t="n"/>
      <c r="B7" s="5" t="inlineStr">
        <is>
          <t>KM rodado/excedente</t>
        </is>
      </c>
      <c r="C7" s="8" t="n">
        <v>1200</v>
      </c>
      <c r="D7" s="1" t="n"/>
      <c r="E7" s="1" t="n"/>
      <c r="F7" s="5" t="inlineStr">
        <is>
          <t>Custo total do KM excedente</t>
        </is>
      </c>
      <c r="G7" s="7">
        <f>C7*G6</f>
        <v/>
      </c>
      <c r="H7" s="1" t="n"/>
      <c r="I7" s="1" t="n"/>
      <c r="J7" s="1" t="n"/>
    </row>
    <row r="8">
      <c r="A8" s="1" t="n"/>
      <c r="B8" s="5" t="inlineStr">
        <is>
          <t>Dias de viagem/diárias</t>
        </is>
      </c>
      <c r="C8" s="9" t="n">
        <v>4</v>
      </c>
      <c r="D8" s="1" t="n"/>
      <c r="E8" s="1" t="n"/>
      <c r="F8" s="5" t="inlineStr">
        <is>
          <t>Equivalente por diária</t>
        </is>
      </c>
      <c r="G8" s="7">
        <f>IF(C8=0,0,G7/C8)</f>
        <v/>
      </c>
      <c r="H8" s="1" t="n"/>
      <c r="I8" s="1" t="n"/>
      <c r="J8" s="1" t="n"/>
    </row>
    <row r="9">
      <c r="A9" s="1" t="n"/>
      <c r="B9" s="5" t="inlineStr">
        <is>
          <t>Valor base do KM excedente</t>
        </is>
      </c>
      <c r="C9" s="10">
        <f>VLOOKUP(C6,$B$23:$D$25,2,FALSE)</f>
        <v/>
      </c>
      <c r="D9" s="11" t="inlineStr">
        <is>
          <t>Se escolher Personalizado, digite o valor manualmente em C9.</t>
        </is>
      </c>
      <c r="E9" s="1" t="n"/>
      <c r="F9" s="5" t="inlineStr">
        <is>
          <t>KM médio por dia da viagem</t>
        </is>
      </c>
      <c r="G9" s="12">
        <f>IF(C8=0,0,C7/C8)</f>
        <v/>
      </c>
      <c r="H9" s="1" t="n"/>
      <c r="I9" s="1" t="n"/>
      <c r="J9" s="1" t="n"/>
    </row>
    <row r="10">
      <c r="A10" s="1" t="n"/>
      <c r="B10" s="5" t="inlineStr">
        <is>
          <t>Acréscimo/encargos</t>
        </is>
      </c>
      <c r="C10" s="13" t="n">
        <v>0.12</v>
      </c>
      <c r="D10" s="11" t="inlineStr">
        <is>
          <t>12% = 0,12. Pode alterar.</t>
        </is>
      </c>
      <c r="E10" s="1" t="n"/>
      <c r="F10" s="5" t="inlineStr">
        <is>
          <t>KM/dia médio da franquia mensal</t>
        </is>
      </c>
      <c r="G10" s="12">
        <f>IF(C12=0,0,C11/C12)</f>
        <v/>
      </c>
      <c r="H10" s="1" t="n"/>
      <c r="I10" s="1" t="n"/>
      <c r="J10" s="1" t="n"/>
    </row>
    <row r="11">
      <c r="A11" s="1" t="n"/>
      <c r="B11" s="5" t="inlineStr">
        <is>
          <t>Franquia mensal contratada</t>
        </is>
      </c>
      <c r="C11" s="8" t="n">
        <v>5000</v>
      </c>
      <c r="D11" s="1" t="n"/>
      <c r="E11" s="1" t="n"/>
      <c r="F11" s="5" t="inlineStr">
        <is>
          <t>Dias de franquia consumidos</t>
        </is>
      </c>
      <c r="G11" s="12">
        <f>IF(G10=0,0,C7/G10)</f>
        <v/>
      </c>
      <c r="H11" s="1" t="n"/>
      <c r="I11" s="1" t="n"/>
      <c r="J11" s="1" t="n"/>
    </row>
    <row r="12">
      <c r="A12" s="1" t="n"/>
      <c r="B12" s="5" t="inlineStr">
        <is>
          <t>Dias do contrato mensal</t>
        </is>
      </c>
      <c r="C12" s="9" t="n">
        <v>30</v>
      </c>
      <c r="D12" s="1" t="n"/>
      <c r="E12" s="1" t="n"/>
      <c r="F12" s="5" t="inlineStr">
        <is>
          <t>KM restante da franquia mensal</t>
        </is>
      </c>
      <c r="G12" s="12">
        <f>MAX(0,C11-C7)</f>
        <v/>
      </c>
      <c r="H12" s="1" t="n"/>
      <c r="I12" s="1" t="n"/>
      <c r="J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</row>
    <row r="15">
      <c r="A15" s="1" t="n"/>
      <c r="B15" s="14" t="inlineStr">
        <is>
          <t>Leitura comercial automática</t>
        </is>
      </c>
    </row>
    <row r="16">
      <c r="A16" s="1" t="n"/>
      <c r="B16" s="15" t="inlineStr">
        <is>
          <t>Use os campos amarelos. Os blocos de resultado e cenários recalculam o custo total, valor por diária e dias de franquia consumidos.</t>
        </is>
      </c>
      <c r="C16" s="25" t="n"/>
      <c r="D16" s="25" t="n"/>
      <c r="E16" s="25" t="n"/>
      <c r="F16" s="25" t="n"/>
      <c r="G16" s="25" t="n"/>
      <c r="H16" s="25" t="n"/>
      <c r="I16" s="25" t="n"/>
      <c r="J16" s="26" t="n"/>
    </row>
    <row r="17">
      <c r="A17" s="1" t="n"/>
      <c r="B17" s="27" t="n"/>
      <c r="C17" s="28" t="n"/>
      <c r="D17" s="28" t="n"/>
      <c r="E17" s="28" t="n"/>
      <c r="F17" s="28" t="n"/>
      <c r="G17" s="28" t="n"/>
      <c r="H17" s="28" t="n"/>
      <c r="I17" s="28" t="n"/>
      <c r="J17" s="29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</row>
    <row r="21">
      <c r="A21" s="1" t="n"/>
      <c r="B21" s="4" t="inlineStr">
        <is>
          <t>Tabela de veículos e valores padrão</t>
        </is>
      </c>
      <c r="F21" s="16" t="inlineStr">
        <is>
          <t>Como usar</t>
        </is>
      </c>
      <c r="G21" s="30" t="n"/>
      <c r="H21" s="30" t="n"/>
      <c r="I21" s="30" t="n"/>
      <c r="J21" s="31" t="n"/>
    </row>
    <row r="22">
      <c r="A22" s="1" t="n"/>
      <c r="B22" s="18" t="inlineStr">
        <is>
          <t>Veículo</t>
        </is>
      </c>
      <c r="C22" s="18" t="inlineStr">
        <is>
          <t>Valor base/km</t>
        </is>
      </c>
      <c r="D22" s="18" t="inlineStr">
        <is>
          <t>Acréscimo</t>
        </is>
      </c>
      <c r="E22" s="18" t="inlineStr">
        <is>
          <t>Valor final/km</t>
        </is>
      </c>
      <c r="F22" s="15" t="inlineStr">
        <is>
          <t>1. Escolha o veículo ou use Personalizado.
2. Informe o KM rodado/excedente.
3. Informe em quantos dias quer dividir.
4. Veja o custo total e o equivalente por diária.
5. Compare se diária km livre faz mais sentido que consumir franquia mensal.</t>
        </is>
      </c>
      <c r="G22" s="25" t="n"/>
      <c r="H22" s="25" t="n"/>
      <c r="I22" s="25" t="n"/>
      <c r="J22" s="26" t="n"/>
    </row>
    <row r="23">
      <c r="A23" s="1" t="n"/>
      <c r="B23" s="19" t="inlineStr">
        <is>
          <t>Toro</t>
        </is>
      </c>
      <c r="C23" s="7" t="n">
        <v>2</v>
      </c>
      <c r="D23" s="20" t="n">
        <v>0.12</v>
      </c>
      <c r="E23" s="7">
        <f>C23*(1+D23)</f>
        <v/>
      </c>
      <c r="F23" s="32" t="n"/>
      <c r="J23" s="33" t="n"/>
    </row>
    <row r="24">
      <c r="A24" s="1" t="n"/>
      <c r="B24" s="19" t="inlineStr">
        <is>
          <t>Strada</t>
        </is>
      </c>
      <c r="C24" s="7" t="n">
        <v>1.5</v>
      </c>
      <c r="D24" s="20" t="n">
        <v>0.12</v>
      </c>
      <c r="E24" s="7">
        <f>C24*(1+D24)</f>
        <v/>
      </c>
      <c r="F24" s="32" t="n"/>
      <c r="J24" s="33" t="n"/>
    </row>
    <row r="25">
      <c r="A25" s="1" t="n"/>
      <c r="B25" s="19" t="inlineStr">
        <is>
          <t>Camionete</t>
        </is>
      </c>
      <c r="C25" s="7" t="n">
        <v>6</v>
      </c>
      <c r="D25" s="20" t="n">
        <v>0.12</v>
      </c>
      <c r="E25" s="7">
        <f>C25*(1+D25)</f>
        <v/>
      </c>
      <c r="F25" s="27" t="n"/>
      <c r="G25" s="28" t="n"/>
      <c r="H25" s="28" t="n"/>
      <c r="I25" s="28" t="n"/>
      <c r="J25" s="29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</row>
    <row r="28">
      <c r="A28" s="1" t="n"/>
      <c r="B28" s="21" t="inlineStr">
        <is>
          <t>Cenários rápidos, altere os dias no topo e compare quanto seria por diária</t>
        </is>
      </c>
    </row>
    <row r="29">
      <c r="A29" s="1" t="n"/>
      <c r="B29" s="18" t="inlineStr">
        <is>
          <t>KM excedente</t>
        </is>
      </c>
      <c r="C29" s="18" t="inlineStr">
        <is>
          <t>Dias</t>
        </is>
      </c>
      <c r="D29" s="18" t="inlineStr">
        <is>
          <t>Toro total</t>
        </is>
      </c>
      <c r="E29" s="18" t="inlineStr">
        <is>
          <t>Toro/dia</t>
        </is>
      </c>
      <c r="F29" s="18" t="inlineStr">
        <is>
          <t>Strada total</t>
        </is>
      </c>
      <c r="G29" s="18" t="inlineStr">
        <is>
          <t>Strada/dia</t>
        </is>
      </c>
      <c r="H29" s="18" t="inlineStr">
        <is>
          <t>Camionete total</t>
        </is>
      </c>
      <c r="I29" s="18" t="inlineStr">
        <is>
          <t>Camionete/dia</t>
        </is>
      </c>
      <c r="J29" s="18" t="inlineStr">
        <is>
          <t>Dias franquia</t>
        </is>
      </c>
    </row>
    <row r="30">
      <c r="A30" s="1" t="n"/>
      <c r="B30" s="12" t="n">
        <v>500</v>
      </c>
      <c r="C30" s="19">
        <f>$C$8</f>
        <v/>
      </c>
      <c r="D30" s="7">
        <f>B30*$E$23</f>
        <v/>
      </c>
      <c r="E30" s="7">
        <f>IF(C30=0,0,D30/C30)</f>
        <v/>
      </c>
      <c r="F30" s="7">
        <f>B30*$E$24</f>
        <v/>
      </c>
      <c r="G30" s="7">
        <f>IF(C30=0,0,F30/C30)</f>
        <v/>
      </c>
      <c r="H30" s="7">
        <f>B30*$E$25</f>
        <v/>
      </c>
      <c r="I30" s="7">
        <f>IF(C30=0,0,H30/C30)</f>
        <v/>
      </c>
      <c r="J30" s="12">
        <f>IF($G$10=0,0,B30/$G$10)</f>
        <v/>
      </c>
    </row>
    <row r="31">
      <c r="A31" s="1" t="n"/>
      <c r="B31" s="22" t="n">
        <v>1000</v>
      </c>
      <c r="C31" s="23">
        <f>$C$8</f>
        <v/>
      </c>
      <c r="D31" s="24">
        <f>B31*$E$23</f>
        <v/>
      </c>
      <c r="E31" s="24">
        <f>IF(C31=0,0,D31/C31)</f>
        <v/>
      </c>
      <c r="F31" s="24">
        <f>B31*$E$24</f>
        <v/>
      </c>
      <c r="G31" s="24">
        <f>IF(C31=0,0,F31/C31)</f>
        <v/>
      </c>
      <c r="H31" s="24">
        <f>B31*$E$25</f>
        <v/>
      </c>
      <c r="I31" s="24">
        <f>IF(C31=0,0,H31/C31)</f>
        <v/>
      </c>
      <c r="J31" s="22">
        <f>IF($G$10=0,0,B31/$G$10)</f>
        <v/>
      </c>
    </row>
    <row r="32">
      <c r="A32" s="1" t="n"/>
      <c r="B32" s="12" t="n">
        <v>1200</v>
      </c>
      <c r="C32" s="19">
        <f>$C$8</f>
        <v/>
      </c>
      <c r="D32" s="7">
        <f>B32*$E$23</f>
        <v/>
      </c>
      <c r="E32" s="7">
        <f>IF(C32=0,0,D32/C32)</f>
        <v/>
      </c>
      <c r="F32" s="7">
        <f>B32*$E$24</f>
        <v/>
      </c>
      <c r="G32" s="7">
        <f>IF(C32=0,0,F32/C32)</f>
        <v/>
      </c>
      <c r="H32" s="7">
        <f>B32*$E$25</f>
        <v/>
      </c>
      <c r="I32" s="7">
        <f>IF(C32=0,0,H32/C32)</f>
        <v/>
      </c>
      <c r="J32" s="12">
        <f>IF($G$10=0,0,B32/$G$10)</f>
        <v/>
      </c>
    </row>
    <row r="33">
      <c r="A33" s="1" t="n"/>
      <c r="B33" s="22" t="n">
        <v>3000</v>
      </c>
      <c r="C33" s="23">
        <f>$C$8</f>
        <v/>
      </c>
      <c r="D33" s="24">
        <f>B33*$E$23</f>
        <v/>
      </c>
      <c r="E33" s="24">
        <f>IF(C33=0,0,D33/C33)</f>
        <v/>
      </c>
      <c r="F33" s="24">
        <f>B33*$E$24</f>
        <v/>
      </c>
      <c r="G33" s="24">
        <f>IF(C33=0,0,F33/C33)</f>
        <v/>
      </c>
      <c r="H33" s="24">
        <f>B33*$E$25</f>
        <v/>
      </c>
      <c r="I33" s="24">
        <f>IF(C33=0,0,H33/C33)</f>
        <v/>
      </c>
      <c r="J33" s="22">
        <f>IF($G$10=0,0,B33/$G$10)</f>
        <v/>
      </c>
    </row>
    <row r="34">
      <c r="A34" s="1" t="n"/>
      <c r="B34" s="12" t="n">
        <v>5000</v>
      </c>
      <c r="C34" s="19">
        <f>$C$8</f>
        <v/>
      </c>
      <c r="D34" s="7">
        <f>B34*$E$23</f>
        <v/>
      </c>
      <c r="E34" s="7">
        <f>IF(C34=0,0,D34/C34)</f>
        <v/>
      </c>
      <c r="F34" s="7">
        <f>B34*$E$24</f>
        <v/>
      </c>
      <c r="G34" s="7">
        <f>IF(C34=0,0,F34/C34)</f>
        <v/>
      </c>
      <c r="H34" s="7">
        <f>B34*$E$25</f>
        <v/>
      </c>
      <c r="I34" s="7">
        <f>IF(C34=0,0,H34/C34)</f>
        <v/>
      </c>
      <c r="J34" s="12">
        <f>IF($G$10=0,0,B34/$G$10)</f>
        <v/>
      </c>
    </row>
    <row r="35">
      <c r="A35" s="1" t="n"/>
      <c r="B35" s="22" t="n">
        <v>10000</v>
      </c>
      <c r="C35" s="23">
        <f>$C$8</f>
        <v/>
      </c>
      <c r="D35" s="24">
        <f>B35*$E$23</f>
        <v/>
      </c>
      <c r="E35" s="24">
        <f>IF(C35=0,0,D35/C35)</f>
        <v/>
      </c>
      <c r="F35" s="24">
        <f>B35*$E$24</f>
        <v/>
      </c>
      <c r="G35" s="24">
        <f>IF(C35=0,0,F35/C35)</f>
        <v/>
      </c>
      <c r="H35" s="24">
        <f>B35*$E$25</f>
        <v/>
      </c>
      <c r="I35" s="24">
        <f>IF(C35=0,0,H35/C35)</f>
        <v/>
      </c>
      <c r="J35" s="22">
        <f>IF($G$10=0,0,B35/$G$10)</f>
        <v/>
      </c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</row>
    <row r="39">
      <c r="A39" s="1" t="n"/>
      <c r="B39" s="21" t="inlineStr">
        <is>
          <t>Simule diária máxima aceitável</t>
        </is>
      </c>
    </row>
    <row r="40">
      <c r="A40" s="1" t="n"/>
      <c r="B40" s="18" t="inlineStr">
        <is>
          <t>Veículo</t>
        </is>
      </c>
      <c r="C40" s="18" t="inlineStr">
        <is>
          <t>KM excedente</t>
        </is>
      </c>
      <c r="D40" s="18" t="inlineStr">
        <is>
          <t>Dias 4</t>
        </is>
      </c>
      <c r="E40" s="18" t="inlineStr">
        <is>
          <t>Dias 5</t>
        </is>
      </c>
      <c r="F40" s="18" t="inlineStr">
        <is>
          <t>Dias 7</t>
        </is>
      </c>
      <c r="G40" s="18" t="inlineStr">
        <is>
          <t>Dias 10</t>
        </is>
      </c>
      <c r="H40" s="18" t="inlineStr">
        <is>
          <t>Dias informados</t>
        </is>
      </c>
      <c r="I40" s="18" t="inlineStr">
        <is>
          <t>Custo total</t>
        </is>
      </c>
      <c r="J40" s="18" t="inlineStr">
        <is>
          <t>Observação</t>
        </is>
      </c>
    </row>
    <row r="41">
      <c r="A41" s="1" t="n"/>
      <c r="B41" s="19" t="inlineStr">
        <is>
          <t>Toro</t>
        </is>
      </c>
      <c r="C41" s="19">
        <f>$C$7</f>
        <v/>
      </c>
      <c r="D41" s="7">
        <f>C41*$E$23/4</f>
        <v/>
      </c>
      <c r="E41" s="7">
        <f>C41*$E$23/5</f>
        <v/>
      </c>
      <c r="F41" s="7">
        <f>C41*$E$23/7</f>
        <v/>
      </c>
      <c r="G41" s="7">
        <f>C41*$E$23/10</f>
        <v/>
      </c>
      <c r="H41" s="7">
        <f>IF($C$8=0,0,C41*$E$23/$C$8)</f>
        <v/>
      </c>
      <c r="I41" s="7">
        <f>C41*$E$23</f>
        <v/>
      </c>
      <c r="J41" s="15" t="inlineStr">
        <is>
          <t>Compare este valor com a diária km livre negociada.</t>
        </is>
      </c>
    </row>
    <row r="42">
      <c r="A42" s="1" t="n"/>
      <c r="B42" s="23" t="inlineStr">
        <is>
          <t>Strada</t>
        </is>
      </c>
      <c r="C42" s="23">
        <f>$C$7</f>
        <v/>
      </c>
      <c r="D42" s="24">
        <f>C42*$E$24/4</f>
        <v/>
      </c>
      <c r="E42" s="24">
        <f>C42*$E$24/5</f>
        <v/>
      </c>
      <c r="F42" s="24">
        <f>C42*$E$24/7</f>
        <v/>
      </c>
      <c r="G42" s="24">
        <f>C42*$E$24/10</f>
        <v/>
      </c>
      <c r="H42" s="24">
        <f>IF($C$8=0,0,C42*$E$24/$C$8)</f>
        <v/>
      </c>
      <c r="I42" s="24">
        <f>C42*$E$24</f>
        <v/>
      </c>
      <c r="J42" s="15" t="inlineStr">
        <is>
          <t>Compare este valor com a diária km livre negociada.</t>
        </is>
      </c>
    </row>
    <row r="43">
      <c r="A43" s="1" t="n"/>
      <c r="B43" s="19" t="inlineStr">
        <is>
          <t>Camionete</t>
        </is>
      </c>
      <c r="C43" s="19">
        <f>$C$7</f>
        <v/>
      </c>
      <c r="D43" s="7">
        <f>C43*$E$25/4</f>
        <v/>
      </c>
      <c r="E43" s="7">
        <f>C43*$E$25/5</f>
        <v/>
      </c>
      <c r="F43" s="7">
        <f>C43*$E$25/7</f>
        <v/>
      </c>
      <c r="G43" s="7">
        <f>C43*$E$25/10</f>
        <v/>
      </c>
      <c r="H43" s="7">
        <f>IF($C$8=0,0,C43*$E$25/$C$8)</f>
        <v/>
      </c>
      <c r="I43" s="7">
        <f>C43*$E$25</f>
        <v/>
      </c>
      <c r="J43" s="15" t="inlineStr">
        <is>
          <t>Compare este valor com a diária km livre negociada.</t>
        </is>
      </c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</row>
    <row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</row>
    <row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</row>
    <row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</row>
    <row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</row>
    <row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</row>
  </sheetData>
  <mergeCells count="11">
    <mergeCell ref="B15:J15"/>
    <mergeCell ref="B16:J17"/>
    <mergeCell ref="B3:J3"/>
    <mergeCell ref="F21:J21"/>
    <mergeCell ref="B28:J28"/>
    <mergeCell ref="B21:E21"/>
    <mergeCell ref="F5:J5"/>
    <mergeCell ref="B5:E5"/>
    <mergeCell ref="F22:J25"/>
    <mergeCell ref="B39:J39"/>
    <mergeCell ref="B2:J2"/>
  </mergeCells>
  <dataValidations count="1">
    <dataValidation sqref="C6" showDropDown="0" showInputMessage="0" showErrorMessage="0" allowBlank="0" type="list">
      <formula1>"Toro,Strada,Camionete,Personalizado"</formula1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2026-06-19T18:22:10Z</dcterms:created>
  <dcterms:modified xsi:type="dcterms:W3CDTF">2026-06-19T19:13:12Z</dcterms:modified>
</cp:coreProperties>
</file>